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/>
  <bookViews>
    <workbookView xWindow="0" yWindow="465" windowWidth="20505" windowHeight="13740" firstSheet="1" activeTab="1"/>
  </bookViews>
  <sheets>
    <sheet name="název společnosti" sheetId="3" state="hidden" r:id="rId1"/>
    <sheet name="formulář" sheetId="1" r:id="rId2"/>
    <sheet name="Pokyny" sheetId="4" r:id="rId3"/>
    <sheet name="Sheet2" sheetId="2" state="hidden" r:id="rId4"/>
  </sheets>
  <functionGroups builtInGroupCount="18"/>
  <definedNames>
    <definedName name="Disclaimer">Sheet2!$L$20</definedName>
    <definedName name="Menu_1">OFFSET(Sheet2!$H$6, 0, 0, 1, Sheet2!$J$6 * 2)</definedName>
    <definedName name="Menu_2">OFFSET(Sheet2!$H$7, 0, 0, 1, Sheet2!$J$7 * 2)</definedName>
    <definedName name="Menu_3">OFFSET(Sheet2!$H$8, 0, 0, 1, Sheet2!$J$8 * 2)</definedName>
    <definedName name="Společnost">'název společnosti'!$B$5</definedName>
    <definedName name="Vyber_1">OFFSET(Sheet2!$L$6, 0, 0, Sheet2!$L$11, 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I8" i="2" l="1"/>
  <c r="I7" i="2"/>
  <c r="I6" i="2"/>
  <c r="U20" i="2" l="1"/>
  <c r="T20" i="2"/>
  <c r="S20" i="2"/>
  <c r="R20" i="2"/>
  <c r="Q20" i="2"/>
  <c r="P20" i="2"/>
  <c r="I17" i="1" l="1"/>
  <c r="I8" i="1" l="1"/>
  <c r="I18" i="1"/>
  <c r="I13" i="1"/>
  <c r="I14" i="1"/>
  <c r="I15" i="1"/>
  <c r="I16" i="1"/>
  <c r="I12" i="1"/>
  <c r="U5" i="2" l="1"/>
  <c r="T5" i="2"/>
  <c r="S6" i="2"/>
  <c r="R5" i="2"/>
  <c r="Q5" i="2"/>
  <c r="P6" i="2"/>
  <c r="D6" i="2"/>
  <c r="D7" i="2"/>
  <c r="D8" i="2"/>
  <c r="D9" i="2"/>
  <c r="D10" i="2"/>
  <c r="D5" i="2"/>
  <c r="D17" i="2" l="1"/>
  <c r="I35" i="1" s="1"/>
  <c r="L5" i="2" l="1"/>
  <c r="C20" i="1" s="1"/>
  <c r="L10" i="2"/>
  <c r="L20" i="2"/>
  <c r="L6" i="2"/>
  <c r="L8" i="2"/>
  <c r="L17" i="2"/>
  <c r="L7" i="2"/>
  <c r="L16" i="2"/>
  <c r="L9" i="2"/>
  <c r="L11" i="2"/>
  <c r="P3" i="2" l="1"/>
  <c r="P13" i="2" s="1"/>
  <c r="U3" i="2"/>
  <c r="U13" i="2" s="1"/>
  <c r="J6" i="2"/>
  <c r="I20" i="1"/>
  <c r="I22" i="1" s="1"/>
  <c r="J7" i="2"/>
  <c r="J8" i="2"/>
  <c r="J10" i="2"/>
  <c r="J9" i="2"/>
  <c r="H8" i="2"/>
  <c r="H7" i="2"/>
  <c r="H6" i="2"/>
  <c r="L13" i="2"/>
  <c r="P14" i="2" l="1"/>
  <c r="P15" i="2"/>
  <c r="P18" i="2"/>
  <c r="U18" i="2"/>
  <c r="I24" i="1"/>
  <c r="U15" i="2"/>
  <c r="U14" i="2"/>
  <c r="I23" i="1"/>
  <c r="L14" i="2"/>
  <c r="L18" i="2"/>
  <c r="L15" i="2"/>
  <c r="D29" i="1" l="1"/>
  <c r="D31" i="1"/>
  <c r="D30" i="1"/>
  <c r="I26" i="1"/>
  <c r="D28" i="1"/>
  <c r="J30" i="1" l="1"/>
  <c r="I30" i="1" s="1"/>
  <c r="J29" i="1"/>
  <c r="I29" i="1" s="1"/>
  <c r="J31" i="1"/>
  <c r="I31" i="1" s="1"/>
  <c r="J28" i="1"/>
  <c r="I28" i="1" s="1"/>
</calcChain>
</file>

<file path=xl/sharedStrings.xml><?xml version="1.0" encoding="utf-8"?>
<sst xmlns="http://schemas.openxmlformats.org/spreadsheetml/2006/main" count="90" uniqueCount="77">
  <si>
    <t>Žádost na uplatnění práva na:</t>
  </si>
  <si>
    <t>omezení zpracování osobních údajů zpracovávaných společností</t>
  </si>
  <si>
    <t>opravu osobních údajů zpracovávaných společností</t>
  </si>
  <si>
    <t>přenositelnost osobních údajů zpracovávaných společností</t>
  </si>
  <si>
    <t>přístup k osobním údajům zpracovávaným společností</t>
  </si>
  <si>
    <t>vznesení námitky proti zpracování osobních údajů zpracovávaných společností</t>
  </si>
  <si>
    <t>výmaz osobních údajů zpracovávaných společností</t>
  </si>
  <si>
    <t>Práva (text):</t>
  </si>
  <si>
    <t>Typ žádosti pro menu (vzorce):</t>
  </si>
  <si>
    <t>Výběr z menu s výsledkem:</t>
  </si>
  <si>
    <r>
      <t xml:space="preserve">Jméno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</si>
  <si>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Příjmení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</si>
  <si>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Telefonní číslo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</si>
  <si>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E-mail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</si>
  <si>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Datum narození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</si>
  <si>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Typ žádosti</t>
  </si>
  <si>
    <t>Osobní údaje žadatele</t>
  </si>
  <si>
    <t>Možnosti</t>
  </si>
  <si>
    <t>Úvod otázky</t>
  </si>
  <si>
    <t>V souladu s čl. 18 nařízení Evropského parlamentu a Rady EU 2016/679, obecného nařízení o ochraně osobních údajů, Vás tímto žádám o omezení použití těchto osobních údajů, které o mně máte k dispozici. Činím tak z důvodu, že:</t>
  </si>
  <si>
    <t>zpracováváte mé osobní údaje, které potřebuji pro určení, výkon nebo obhajobu právních nároků.</t>
  </si>
  <si>
    <t>3. Přenositelnost</t>
  </si>
  <si>
    <t>2. Oprava</t>
  </si>
  <si>
    <t>1. Omezení</t>
  </si>
  <si>
    <t>4. Přístup</t>
  </si>
  <si>
    <t>V souladu s čl. 15 nařízení Evropského parlamentu a Rady EU 2016/679, obecné nařízení o ochraně osobních údajů, tímto žádám o:</t>
  </si>
  <si>
    <t xml:space="preserve">Poskytnutí bližších detailů o zpracování mých osobních údajů, včetně: 1. účelů, pro které mé údaje zpracováváte; 2. rozsah, ve kterém údaje zpracováváte; 3. příjemce, kterým mé osobní údaje zpřístupňujete; 4. plánovanou dobu uchování těchto údajů; 5. odkud jste mé osobní údaje získali; 6. zda na základě mých osobních údajů provádíte automatizované rozhodování.
</t>
  </si>
  <si>
    <t>Poskytnutí kopie mých osobních údajů a jejich zaslání na níže uvedenou adresu.</t>
  </si>
  <si>
    <t>Doplňující otázky</t>
  </si>
  <si>
    <t>5. Námitka</t>
  </si>
  <si>
    <t>6. Výmaz</t>
  </si>
  <si>
    <t>Osobní údaje, které o mně zpracováváte, již nejsou potřebné pro účely, pro které byly shromážděny nebo jinak zpracovány.</t>
  </si>
  <si>
    <t>Odvolávám souhlas, který jsem vám poskytl/a pro zpracování svých osobních údajů.</t>
  </si>
  <si>
    <r>
      <t xml:space="preserve">Případné další informace související s žádostí </t>
    </r>
    <r>
      <rPr>
        <i/>
        <sz val="11"/>
        <color theme="1"/>
        <rFont val="Calibri"/>
        <family val="2"/>
        <charset val="238"/>
        <scheme val="minor"/>
      </rPr>
      <t>(volitelné)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</si>
  <si>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Kategorie osobních údajů, kterých se má přenositelnost týkat </t>
    </r>
    <r>
      <rPr>
        <i/>
        <sz val="11"/>
        <color theme="1"/>
        <rFont val="Calibri"/>
        <family val="2"/>
        <charset val="238"/>
        <scheme val="minor"/>
      </rPr>
      <t>(volitelné)</t>
    </r>
    <r>
      <rPr>
        <sz val="11"/>
        <color theme="1"/>
        <rFont val="Calibri"/>
        <family val="2"/>
        <charset val="238"/>
        <scheme val="minor"/>
      </rPr>
      <t>:</t>
    </r>
  </si>
  <si>
    <r>
      <t>Důvody pro vznesení této námitky</t>
    </r>
    <r>
      <rPr>
        <i/>
        <sz val="11"/>
        <color theme="1"/>
        <rFont val="Calibri"/>
        <family val="2"/>
        <charset val="238"/>
        <scheme val="minor"/>
      </rPr>
      <t xml:space="preserve"> (povinné)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</si>
  <si>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Osobní údaje, které požaduji opravit </t>
    </r>
    <r>
      <rPr>
        <i/>
        <sz val="11"/>
        <color theme="1"/>
        <rFont val="Calibri"/>
        <family val="2"/>
        <charset val="238"/>
        <scheme val="minor"/>
      </rPr>
      <t>(povinné)</t>
    </r>
    <r>
      <rPr>
        <sz val="11"/>
        <color theme="1"/>
        <rFont val="Calibri"/>
        <family val="2"/>
        <charset val="238"/>
        <scheme val="minor"/>
      </rPr>
      <t>:</t>
    </r>
  </si>
  <si>
    <t>Toto jsou otázky odpovídající zvolenému typu žádosti</t>
  </si>
  <si>
    <t>Toto jsou sub-otázky odpovídající zvolenému typu žádosti</t>
  </si>
  <si>
    <t>Jiný důvod.</t>
  </si>
  <si>
    <r>
      <t xml:space="preserve">Jiný důvod? (políčko níže nabýva hodnoty 0 a 1, kde 1 ~ jiný důvod)
</t>
    </r>
    <r>
      <rPr>
        <sz val="11"/>
        <color theme="1"/>
        <rFont val="Calibri"/>
        <family val="2"/>
        <charset val="238"/>
        <scheme val="minor"/>
      </rPr>
      <t>V závislosti na tomto číslu jsou vylistované tzv. sub-otázky níže</t>
    </r>
  </si>
  <si>
    <t>počet otázek</t>
  </si>
  <si>
    <t>qs:</t>
  </si>
  <si>
    <t xml:space="preserve"> </t>
  </si>
  <si>
    <t>Formulář pro žádost o uplatnění práv subjektu údajů</t>
  </si>
  <si>
    <r>
      <t xml:space="preserve">E-mailová či korespondenční adresa pro zaslání údajů </t>
    </r>
    <r>
      <rPr>
        <i/>
        <sz val="11"/>
        <color theme="1"/>
        <rFont val="Calibri"/>
        <family val="2"/>
        <charset val="238"/>
        <scheme val="minor"/>
      </rPr>
      <t>(volitelné)</t>
    </r>
    <r>
      <rPr>
        <sz val="11"/>
        <color theme="1"/>
        <rFont val="Calibri"/>
        <family val="2"/>
        <charset val="238"/>
        <scheme val="minor"/>
      </rPr>
      <t>:</t>
    </r>
  </si>
  <si>
    <t>Disclaimer dle volby</t>
  </si>
  <si>
    <t>Disclaimer</t>
  </si>
  <si>
    <t xml:space="preserve">Uvedená žádost je vzorovou obecnou žádostí o omezení zpracování osobních údajů ve smyslu čl. 12 a 18 nařízení Evropského parlamentu a Rady EU 2016/679, obecné nařízení o ochraně osobních údajů. Tuto žádost je vhodné upravit vždy pro konkrétní účely a situace, ve kterých má subjektům údajů sloužit k uplatnění jejich práv. Tento dokument je určen výhradně pro potřeby společnosti </t>
  </si>
  <si>
    <t xml:space="preserve"> (dále jen „klient“). Jeho obsah je důvěrný a právní poradenství v tomto dokumentu je chráněno jako komunikace mezi advokátem a klientem.</t>
  </si>
  <si>
    <t xml:space="preserve">Uvedená žádost je vzorovou obecnou žádostí o opravu ve smyslu čl. 12 a 16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</t>
  </si>
  <si>
    <t xml:space="preserve">Uvedená žádost je vzorovou obecnou žádostí o přenositelnost osobních údajů ve smyslu čl. 12 a 20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</t>
  </si>
  <si>
    <t xml:space="preserve">Uvedená žádost je vzorovou obecnou žádostí o přístup ve smyslu čl. 12 a 15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</t>
  </si>
  <si>
    <t xml:space="preserve">Uvedená žádost je vzorovou obecnou žádostí ke vznesení námitek ve smyslu čl. 12 a 21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</t>
  </si>
  <si>
    <t xml:space="preserve">Uvedená žádost je vzorovou obecnou žádostí o výmaz ve smyslu čl. 12 a 17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</t>
  </si>
  <si>
    <t>Nové Menu</t>
  </si>
  <si>
    <r>
      <t xml:space="preserve">Adresa trvalého pobytu 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</si>
  <si>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Datum poslední změny:</t>
  </si>
  <si>
    <r>
      <t xml:space="preserve">Nový správce, jemuž se mají údaje přenést </t>
    </r>
    <r>
      <rPr>
        <i/>
        <sz val="11"/>
        <color theme="1"/>
        <rFont val="Calibri"/>
        <family val="2"/>
        <charset val="238"/>
        <scheme val="minor"/>
      </rPr>
      <t>(volitelné)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</si>
  <si>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E-mailová či korespondenční adresa nového správce pro zaslání údajů </t>
    </r>
    <r>
      <rPr>
        <i/>
        <sz val="11"/>
        <color theme="1"/>
        <rFont val="Calibri"/>
        <family val="2"/>
        <charset val="238"/>
        <scheme val="minor"/>
      </rPr>
      <t>(volitelné)</t>
    </r>
    <r>
      <rPr>
        <sz val="11"/>
        <color theme="1"/>
        <rFont val="Calibri"/>
        <family val="2"/>
        <charset val="238"/>
        <scheme val="minor"/>
      </rPr>
      <t>:</t>
    </r>
  </si>
  <si>
    <t>Pro korektní funkci formuláře zde doplňte název společnosti (označení správce):</t>
  </si>
  <si>
    <t>smvak</t>
  </si>
  <si>
    <r>
      <t xml:space="preserve">Korespondenční adresa
</t>
    </r>
    <r>
      <rPr>
        <sz val="8"/>
        <color theme="1"/>
        <rFont val="Calibri"/>
        <family val="2"/>
        <charset val="238"/>
        <scheme val="minor"/>
      </rPr>
      <t>(pokud se liší od adresy trvalého bydliště)</t>
    </r>
  </si>
  <si>
    <t>Severomoravské vodovody a kanalizace Ostrava a.s.</t>
  </si>
  <si>
    <t xml:space="preserve">Datum: _______________                               </t>
  </si>
  <si>
    <t>Podpis žadatele:</t>
  </si>
  <si>
    <t>Ověření totožnosti žadatele:</t>
  </si>
  <si>
    <t xml:space="preserve">Pokyny pro vyplnění Formuláře – Žádost o uplatnění práv subjektu údajů: </t>
  </si>
  <si>
    <t>Žadatel může vyplněný a podepsaný Formulář zaslat ze své datové schránky (pokud jí disponuje) do datové schránky společnosti (4xff9pv).</t>
  </si>
  <si>
    <t xml:space="preserve">Pokud žadatel hodlá zaslat vyplněný  Formulář společnosti poštou, je nutné podpis na Žádosti opatřit úředně ověřeným podpisem. </t>
  </si>
  <si>
    <t xml:space="preserve">V případě, že žadatel podává Žádost osobně na kterémkoli zákaznickém centru společnosti, je zaměstnancem společnosti ověřena totožnost žadatele po předložení platného občanského průkazu nebo cestovního pasu. Ověření je do Žádosti zaměstnancem vyznačeno. </t>
  </si>
  <si>
    <t xml:space="preserve">2.      Žadatel vybere jednu z nabízených možností  - uplatnění práva </t>
  </si>
  <si>
    <t xml:space="preserve">3.      Žadatel vyplní své osobní údaje z důvodu jeho jasné a nezaměnitelné identifikace </t>
  </si>
  <si>
    <t xml:space="preserve">4.      Žadatel vyplní své kontaktní údaje, aby mohl být v případě potřeby kontaktován a požádán např. o doplnění. </t>
  </si>
  <si>
    <t xml:space="preserve">5.      Žadatel má možnost do formuláře uvést vše co považuje za nutné sdělit, případně formulář doplnit samostatným sdělením (příloha) </t>
  </si>
  <si>
    <t xml:space="preserve">1.      Formulář obsahuje makra. Pro správnou činnost formuláře je nutné povolit spouštění maker. </t>
  </si>
  <si>
    <t>Verze dokumentu: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</si>
</sst>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/>
    <xf numFmtId="0" fontId="0" fillId="5" borderId="0" xfId="0" applyFill="1"/>
    <xf numFmtId="0" fontId="1" fillId="0" borderId="26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5" xfId="0" applyFont="1" applyBorder="1"/>
    <xf numFmtId="0" fontId="0" fillId="2" borderId="33" xfId="0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2" borderId="39" xfId="0" applyFill="1" applyBorder="1" applyAlignment="1">
      <alignment vertical="top" wrapText="1"/>
    </xf>
    <xf numFmtId="0" fontId="0" fillId="3" borderId="31" xfId="0" applyFill="1" applyBorder="1" applyAlignment="1">
      <alignment vertical="top" wrapText="1"/>
    </xf>
    <xf numFmtId="0" fontId="0" fillId="3" borderId="34" xfId="0" applyFill="1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0" fontId="0" fillId="3" borderId="1" xfId="0" applyFill="1" applyBorder="1"/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0" fillId="2" borderId="37" xfId="0" applyFill="1" applyBorder="1" applyAlignment="1">
      <alignment vertical="top" wrapText="1"/>
    </xf>
    <xf numFmtId="0" fontId="0" fillId="2" borderId="38" xfId="0" applyFill="1" applyBorder="1" applyAlignment="1">
      <alignment vertical="top" wrapText="1"/>
    </xf>
    <xf numFmtId="0" fontId="0" fillId="3" borderId="24" xfId="0" applyFill="1" applyBorder="1"/>
    <xf numFmtId="0" fontId="6" fillId="0" borderId="1" xfId="0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top" wrapText="1"/>
    </xf>
    <xf numFmtId="0" fontId="0" fillId="4" borderId="0" xfId="0" applyFill="1" applyBorder="1"/>
    <xf numFmtId="0" fontId="0" fillId="4" borderId="5" xfId="0" applyFill="1" applyBorder="1" applyAlignment="1">
      <alignment vertical="top" wrapText="1"/>
    </xf>
    <xf numFmtId="0" fontId="1" fillId="4" borderId="0" xfId="0" applyFont="1" applyFill="1" applyBorder="1"/>
    <xf numFmtId="0" fontId="0" fillId="4" borderId="5" xfId="0" applyFill="1" applyBorder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vertical="top" wrapText="1"/>
    </xf>
    <xf numFmtId="0" fontId="0" fillId="6" borderId="30" xfId="0" applyFill="1" applyBorder="1"/>
    <xf numFmtId="0" fontId="0" fillId="6" borderId="29" xfId="0" applyFill="1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0" fillId="3" borderId="40" xfId="0" applyFill="1" applyBorder="1" applyAlignment="1">
      <alignment vertical="top" wrapText="1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0" fillId="2" borderId="39" xfId="0" applyFill="1" applyBorder="1" applyAlignment="1">
      <alignment vertical="top"/>
    </xf>
    <xf numFmtId="0" fontId="1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2" fontId="0" fillId="4" borderId="5" xfId="0" applyNumberFormat="1" applyFill="1" applyBorder="1" applyAlignment="1">
      <alignment vertical="top" wrapText="1"/>
    </xf>
    <xf numFmtId="14" fontId="0" fillId="3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5" xfId="0" applyFill="1" applyBorder="1"/>
    <xf numFmtId="0" fontId="0" fillId="0" borderId="6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27" xfId="0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wrapText="1" indent="1"/>
    </xf>
    <xf numFmtId="164" fontId="8" fillId="0" borderId="43" xfId="0" applyNumberFormat="1" applyFont="1" applyFill="1" applyBorder="1" applyAlignment="1">
      <alignment horizontal="right" vertical="center" wrapText="1" indent="1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16" xfId="0" applyFill="1" applyBorder="1"/>
    <xf numFmtId="0" fontId="0" fillId="0" borderId="17" xfId="0" applyFill="1" applyBorder="1"/>
    <xf numFmtId="0" fontId="0" fillId="0" borderId="10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22" fontId="0" fillId="0" borderId="0" xfId="0" applyNumberFormat="1" applyFill="1"/>
    <xf numFmtId="0" fontId="0" fillId="0" borderId="18" xfId="0" applyFill="1" applyBorder="1"/>
    <xf numFmtId="0" fontId="4" fillId="0" borderId="19" xfId="0" applyFont="1" applyFill="1" applyBorder="1" applyAlignment="1">
      <alignment vertical="top" wrapText="1"/>
    </xf>
    <xf numFmtId="0" fontId="0" fillId="0" borderId="22" xfId="0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29" xfId="0" applyFill="1" applyBorder="1"/>
    <xf numFmtId="0" fontId="0" fillId="9" borderId="1" xfId="0" applyFill="1" applyBorder="1" applyAlignment="1">
      <alignment horizontal="center" vertical="center"/>
    </xf>
    <xf numFmtId="0" fontId="0" fillId="10" borderId="16" xfId="0" applyFill="1" applyBorder="1"/>
    <xf numFmtId="0" fontId="0" fillId="10" borderId="17" xfId="0" applyFill="1" applyBorder="1"/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3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0" fontId="0" fillId="0" borderId="22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 indent="1"/>
    </xf>
    <xf numFmtId="0" fontId="0" fillId="0" borderId="9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23" xfId="0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0" fillId="0" borderId="42" xfId="0" applyFill="1" applyBorder="1" applyAlignment="1">
      <alignment horizontal="left" vertical="center" wrapText="1" indent="1"/>
    </xf>
    <xf numFmtId="0" fontId="1" fillId="7" borderId="25" xfId="0" applyFont="1" applyFill="1" applyBorder="1" applyAlignment="1">
      <alignment horizontal="center" vertical="center" textRotation="90" wrapText="1"/>
    </xf>
    <xf numFmtId="0" fontId="1" fillId="7" borderId="26" xfId="0" applyFont="1" applyFill="1" applyBorder="1" applyAlignment="1">
      <alignment horizontal="center" vertical="center" textRotation="90" wrapText="1"/>
    </xf>
    <xf numFmtId="0" fontId="0" fillId="0" borderId="27" xfId="0" applyBorder="1" applyAlignment="1"/>
    <xf numFmtId="0" fontId="0" fillId="0" borderId="5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ální" xfId="0" builtinId="0"/>
  </cellStyles>
  <dxfs count="40"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"/>
  <sheetViews>
    <sheetView showGridLines="0" topLeftCell="A3" workbookViewId="0">
      <selection activeCell="B6" sqref="B6"/>
    </sheetView>
  </sheetViews>
  <sheetFormatPr defaultColWidth="0" defaultRowHeight="15" zeroHeight="1" x14ac:dyDescent="0.25"/>
  <cols>
    <col min="1" max="1" width="7.7109375" customWidth="1"/>
    <col min="2" max="2" width="51.42578125" customWidth="1"/>
    <col min="3" max="3" width="9.140625" customWidth="1"/>
    <col min="4" max="16384" width="9.140625" hidden="1"/>
  </cols>
  <sheetData>
    <row r="1" spans="1:3" ht="25.5" hidden="1" customHeight="1" x14ac:dyDescent="0.25">
      <c r="A1" s="2"/>
      <c r="B1" s="2"/>
      <c r="C1" s="2"/>
    </row>
    <row r="2" spans="1:3" ht="25.5" hidden="1" customHeight="1" x14ac:dyDescent="0.25">
      <c r="A2" s="2"/>
      <c r="B2" s="2"/>
      <c r="C2" s="2"/>
    </row>
    <row r="3" spans="1:3" ht="32.25" customHeight="1" x14ac:dyDescent="0.25">
      <c r="A3" s="2"/>
      <c r="B3" s="2"/>
      <c r="C3" s="2"/>
    </row>
    <row r="4" spans="1:3" ht="39" customHeight="1" x14ac:dyDescent="0.25">
      <c r="A4" s="2"/>
      <c r="B4" s="51" t="s">
        <v>60</v>
      </c>
      <c r="C4" s="2"/>
    </row>
    <row r="5" spans="1:3" ht="18.75" customHeight="1" x14ac:dyDescent="0.25">
      <c r="A5" s="2"/>
      <c r="B5" s="52" t="s">
        <v>63</v>
      </c>
      <c r="C5" s="2"/>
    </row>
    <row r="6" spans="1:3" ht="39" customHeight="1" x14ac:dyDescent="0.25">
      <c r="A6" s="2"/>
      <c r="B6" s="2"/>
      <c r="C6" s="2"/>
    </row>
    <row r="7" spans="1:3" ht="25.5" hidden="1" customHeight="1" x14ac:dyDescent="0.25">
      <c r="A7" s="2"/>
      <c r="B7" s="2"/>
      <c r="C7" s="2"/>
    </row>
    <row r="8" spans="1:3" ht="25.5" hidden="1" customHeight="1" x14ac:dyDescent="0.25">
      <c r="A8" s="2"/>
      <c r="B8" s="2"/>
      <c r="C8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9"/>
  <sheetViews>
    <sheetView tabSelected="1" topLeftCell="A16" zoomScale="80" zoomScaleNormal="80" workbookViewId="0">
      <selection activeCell="G8" sqref="G8"/>
    </sheetView>
  </sheetViews>
  <sheetFormatPr defaultColWidth="0" defaultRowHeight="15" zeroHeight="1" x14ac:dyDescent="0.25"/>
  <cols>
    <col min="1" max="1" width="9.140625" style="53" customWidth="1"/>
    <col min="2" max="2" width="2.28515625" style="53" customWidth="1"/>
    <col min="3" max="3" width="4.140625" style="53" customWidth="1"/>
    <col min="4" max="4" width="2.140625" style="53" customWidth="1"/>
    <col min="5" max="5" width="41.42578125" style="53" customWidth="1"/>
    <col min="6" max="6" width="0.28515625" style="53" customWidth="1"/>
    <col min="7" max="7" width="138.7109375" style="53" customWidth="1"/>
    <col min="8" max="8" width="2.28515625" style="53" customWidth="1"/>
    <col min="9" max="10" width="9.140625" style="53" hidden="1" customWidth="1"/>
    <col min="11" max="11" width="9.140625" style="53" customWidth="1"/>
    <col min="12" max="12" width="23.7109375" style="53" hidden="1" customWidth="1"/>
    <col min="13" max="14" width="9.140625" style="53" hidden="1" customWidth="1"/>
    <col min="15" max="20" width="0" style="53" hidden="1" customWidth="1"/>
    <col min="21" max="16384" width="9.140625" style="53" hidden="1"/>
  </cols>
  <sheetData>
    <row r="1" spans="2:9" x14ac:dyDescent="0.25"/>
    <row r="2" spans="2:9" x14ac:dyDescent="0.25"/>
    <row r="3" spans="2:9" x14ac:dyDescent="0.25">
      <c r="B3" s="54"/>
      <c r="C3" s="55"/>
      <c r="D3" s="55"/>
      <c r="E3" s="55"/>
      <c r="F3" s="55"/>
      <c r="G3" s="55"/>
      <c r="H3" s="56"/>
    </row>
    <row r="4" spans="2:9" ht="51.75" customHeight="1" x14ac:dyDescent="0.25">
      <c r="B4" s="57"/>
      <c r="C4" s="93" t="s">
        <v>44</v>
      </c>
      <c r="D4" s="94"/>
      <c r="E4" s="94"/>
      <c r="F4" s="94"/>
      <c r="G4" s="95"/>
      <c r="H4" s="58"/>
    </row>
    <row r="5" spans="2:9" ht="15" customHeight="1" x14ac:dyDescent="0.25">
      <c r="B5" s="57"/>
      <c r="C5" s="59"/>
      <c r="D5" s="59"/>
      <c r="E5" s="59"/>
      <c r="F5" s="59"/>
      <c r="G5" s="59"/>
      <c r="H5" s="58"/>
    </row>
    <row r="6" spans="2:9" s="64" customFormat="1" ht="30.75" customHeight="1" x14ac:dyDescent="0.25">
      <c r="B6" s="60"/>
      <c r="C6" s="113" t="s">
        <v>15</v>
      </c>
      <c r="D6" s="114"/>
      <c r="E6" s="114"/>
      <c r="F6" s="61"/>
      <c r="G6" s="62" t="s">
        <v>64</v>
      </c>
      <c r="H6" s="63"/>
    </row>
    <row r="7" spans="2:9" s="64" customFormat="1" ht="3" customHeight="1" x14ac:dyDescent="0.25">
      <c r="B7" s="60"/>
      <c r="C7" s="65"/>
      <c r="D7" s="65"/>
      <c r="E7" s="65"/>
      <c r="F7" s="65"/>
      <c r="G7" s="65"/>
      <c r="H7" s="63"/>
    </row>
    <row r="8" spans="2:9" ht="27.95" customHeight="1" x14ac:dyDescent="0.25">
      <c r="B8" s="57"/>
      <c r="C8" s="59"/>
      <c r="D8" s="91" t="s">
        <v>0</v>
      </c>
      <c r="E8" s="92"/>
      <c r="F8" s="59"/>
      <c r="G8" s="77"/>
      <c r="H8" s="58"/>
      <c r="I8" s="53" t="str">
        <f>IF(G8 &lt;&gt; "", "G", "R")</f>
        <v>R</v>
      </c>
    </row>
    <row r="9" spans="2:9" s="64" customFormat="1" ht="3" customHeight="1" x14ac:dyDescent="0.25">
      <c r="B9" s="60"/>
      <c r="C9" s="65"/>
      <c r="D9" s="65"/>
      <c r="E9" s="65"/>
      <c r="F9" s="65"/>
      <c r="G9" s="65"/>
      <c r="H9" s="63"/>
    </row>
    <row r="10" spans="2:9" s="64" customFormat="1" ht="30.75" customHeight="1" x14ac:dyDescent="0.25">
      <c r="B10" s="60"/>
      <c r="C10" s="100" t="s">
        <v>16</v>
      </c>
      <c r="D10" s="101"/>
      <c r="E10" s="101"/>
      <c r="F10" s="101"/>
      <c r="G10" s="102"/>
      <c r="H10" s="63"/>
    </row>
    <row r="11" spans="2:9" s="64" customFormat="1" ht="3" customHeight="1" x14ac:dyDescent="0.25">
      <c r="B11" s="60"/>
      <c r="C11" s="65"/>
      <c r="D11" s="65"/>
      <c r="E11" s="65"/>
      <c r="F11" s="65"/>
      <c r="G11" s="65"/>
      <c r="H11" s="63"/>
    </row>
    <row r="12" spans="2:9" ht="27.95" customHeight="1" x14ac:dyDescent="0.25">
      <c r="B12" s="57"/>
      <c r="C12" s="59"/>
      <c r="D12" s="109" t="s">
        <v>10</v>
      </c>
      <c r="E12" s="110"/>
      <c r="F12" s="59"/>
      <c r="G12" s="78"/>
      <c r="H12" s="58"/>
      <c r="I12" s="53" t="str">
        <f>IF(G12 &lt;&gt; "", "G", "R")</f>
        <v>R</v>
      </c>
    </row>
    <row r="13" spans="2:9" ht="27.95" customHeight="1" x14ac:dyDescent="0.25">
      <c r="B13" s="57"/>
      <c r="C13" s="59"/>
      <c r="D13" s="85" t="s">
        <v>11</v>
      </c>
      <c r="E13" s="86"/>
      <c r="F13" s="59"/>
      <c r="G13" s="67"/>
      <c r="H13" s="58"/>
      <c r="I13" s="53" t="str">
        <f t="shared" ref="I13:I17" si="0">IF(G13 &lt;&gt; "", "G", "R")</f>
        <v>R</v>
      </c>
    </row>
    <row r="14" spans="2:9" ht="27.95" customHeight="1" x14ac:dyDescent="0.25">
      <c r="B14" s="57"/>
      <c r="C14" s="59"/>
      <c r="D14" s="111" t="s">
        <v>14</v>
      </c>
      <c r="E14" s="112"/>
      <c r="F14" s="59"/>
      <c r="G14" s="67"/>
      <c r="H14" s="58"/>
      <c r="I14" s="53" t="str">
        <f t="shared" si="0"/>
        <v>R</v>
      </c>
    </row>
    <row r="15" spans="2:9" ht="27.95" customHeight="1" x14ac:dyDescent="0.25">
      <c r="B15" s="57"/>
      <c r="C15" s="59"/>
      <c r="D15" s="85" t="s">
        <v>12</v>
      </c>
      <c r="E15" s="86"/>
      <c r="F15" s="59"/>
      <c r="G15" s="79"/>
      <c r="H15" s="58"/>
      <c r="I15" s="53" t="str">
        <f t="shared" si="0"/>
        <v>R</v>
      </c>
    </row>
    <row r="16" spans="2:9" ht="27.95" customHeight="1" x14ac:dyDescent="0.25">
      <c r="B16" s="57"/>
      <c r="C16" s="59"/>
      <c r="D16" s="68" t="s">
        <v>13</v>
      </c>
      <c r="E16" s="69"/>
      <c r="F16" s="59"/>
      <c r="G16" s="67"/>
      <c r="H16" s="58"/>
      <c r="I16" s="53" t="str">
        <f t="shared" si="0"/>
        <v>R</v>
      </c>
    </row>
    <row r="17" spans="2:10" ht="27.95" customHeight="1" x14ac:dyDescent="0.25">
      <c r="B17" s="57"/>
      <c r="C17" s="59"/>
      <c r="D17" s="111" t="s">
        <v>56</v>
      </c>
      <c r="E17" s="112"/>
      <c r="F17" s="59"/>
      <c r="G17" s="67"/>
      <c r="H17" s="58"/>
      <c r="I17" s="53" t="str">
        <f t="shared" si="0"/>
        <v>R</v>
      </c>
      <c r="J17" s="70"/>
    </row>
    <row r="18" spans="2:10" ht="27.95" customHeight="1" x14ac:dyDescent="0.25">
      <c r="B18" s="57"/>
      <c r="C18" s="59"/>
      <c r="D18" s="89" t="s">
        <v>62</v>
      </c>
      <c r="E18" s="90"/>
      <c r="F18" s="59"/>
      <c r="G18" s="71"/>
      <c r="H18" s="58"/>
      <c r="I18" s="53" t="str">
        <f>IF(G18&lt;&gt;"", "G", "Y")</f>
        <v>Y</v>
      </c>
    </row>
    <row r="19" spans="2:10" s="64" customFormat="1" ht="3" customHeight="1" x14ac:dyDescent="0.25">
      <c r="B19" s="60"/>
      <c r="C19" s="65"/>
      <c r="D19" s="65"/>
      <c r="E19" s="65"/>
      <c r="F19" s="65"/>
      <c r="G19" s="65"/>
      <c r="H19" s="63"/>
    </row>
    <row r="20" spans="2:10" s="64" customFormat="1" ht="35.25" customHeight="1" x14ac:dyDescent="0.25">
      <c r="B20" s="60"/>
      <c r="C20" s="103" t="str">
        <f ca="1">Sheet2!L5</f>
        <v/>
      </c>
      <c r="D20" s="104"/>
      <c r="E20" s="104"/>
      <c r="F20" s="104"/>
      <c r="G20" s="105"/>
      <c r="H20" s="63"/>
      <c r="I20" s="64" t="str">
        <f ca="1">Sheet2!L11</f>
        <v/>
      </c>
    </row>
    <row r="21" spans="2:10" s="64" customFormat="1" ht="3" customHeight="1" x14ac:dyDescent="0.25">
      <c r="B21" s="60"/>
      <c r="C21" s="65"/>
      <c r="D21" s="65"/>
      <c r="E21" s="65"/>
      <c r="F21" s="65"/>
      <c r="G21" s="65"/>
      <c r="H21" s="63"/>
    </row>
    <row r="22" spans="2:10" ht="30" customHeight="1" x14ac:dyDescent="0.25">
      <c r="B22" s="57"/>
      <c r="C22" s="59"/>
      <c r="D22" s="96"/>
      <c r="E22" s="106"/>
      <c r="F22" s="106"/>
      <c r="G22" s="97"/>
      <c r="H22" s="58"/>
      <c r="I22" s="53" t="str">
        <f ca="1">IF(I20 = 3, IF(D22 &lt;&gt; "", "G", "Y"), "W")</f>
        <v>W</v>
      </c>
    </row>
    <row r="23" spans="2:10" ht="30" customHeight="1" x14ac:dyDescent="0.25">
      <c r="B23" s="57"/>
      <c r="C23" s="59"/>
      <c r="D23" s="98"/>
      <c r="E23" s="107"/>
      <c r="F23" s="107"/>
      <c r="G23" s="99"/>
      <c r="H23" s="58"/>
      <c r="I23" s="53" t="str">
        <f ca="1">IF(I20 = 3, IF(D23 &lt;&gt; "", "G", "Y"), "W")</f>
        <v>W</v>
      </c>
    </row>
    <row r="24" spans="2:10" ht="30" customHeight="1" x14ac:dyDescent="0.25">
      <c r="B24" s="57"/>
      <c r="C24" s="59"/>
      <c r="D24" s="89"/>
      <c r="E24" s="108"/>
      <c r="F24" s="108"/>
      <c r="G24" s="90"/>
      <c r="H24" s="58"/>
      <c r="I24" s="53" t="str">
        <f ca="1">IF(I20 = 3, IF(D24 &lt;&gt; "", "G", "Y"), "W")</f>
        <v>W</v>
      </c>
    </row>
    <row r="25" spans="2:10" s="64" customFormat="1" ht="3" hidden="1" customHeight="1" x14ac:dyDescent="0.25">
      <c r="B25" s="60"/>
      <c r="C25" s="65"/>
      <c r="D25" s="65"/>
      <c r="E25" s="65"/>
      <c r="F25" s="65"/>
      <c r="G25" s="65"/>
      <c r="H25" s="63"/>
    </row>
    <row r="26" spans="2:10" s="64" customFormat="1" ht="30.75" hidden="1" customHeight="1" x14ac:dyDescent="0.25">
      <c r="B26" s="60"/>
      <c r="C26" s="100" t="s">
        <v>28</v>
      </c>
      <c r="D26" s="101"/>
      <c r="E26" s="101"/>
      <c r="F26" s="101"/>
      <c r="G26" s="102"/>
      <c r="H26" s="63"/>
      <c r="I26" s="64">
        <f ca="1">Sheet2!L18</f>
        <v>0</v>
      </c>
    </row>
    <row r="27" spans="2:10" s="64" customFormat="1" ht="3" customHeight="1" x14ac:dyDescent="0.25">
      <c r="B27" s="60"/>
      <c r="C27" s="65"/>
      <c r="D27" s="65"/>
      <c r="E27" s="65"/>
      <c r="F27" s="65"/>
      <c r="G27" s="65"/>
      <c r="H27" s="63"/>
    </row>
    <row r="28" spans="2:10" ht="30.95" customHeight="1" x14ac:dyDescent="0.25">
      <c r="B28" s="57"/>
      <c r="C28" s="59"/>
      <c r="D28" s="96" t="str">
        <f ca="1">IF(0 &lt; Sheet2!L18, Sheet2!L13, Sheet2!L21)</f>
        <v xml:space="preserve"> </v>
      </c>
      <c r="E28" s="97"/>
      <c r="F28" s="59"/>
      <c r="G28" s="66"/>
      <c r="H28" s="58"/>
      <c r="I28" s="53" t="str">
        <f ca="1">IF(J28 = "W", "W", IF(J28 = "P", IF(G28&lt;&gt;"", "G", "R"), IF(G28 &lt;&gt; "", "G", "Y")))</f>
        <v>W</v>
      </c>
      <c r="J28" s="53" t="str">
        <f ca="1">IF($I$26 &gt; 0, IF(RIGHT(D28, 10) = "(povinné):", "P", "V"), "W")</f>
        <v>W</v>
      </c>
    </row>
    <row r="29" spans="2:10" ht="30.95" customHeight="1" x14ac:dyDescent="0.25">
      <c r="B29" s="57"/>
      <c r="C29" s="59"/>
      <c r="D29" s="98" t="str">
        <f ca="1">IF(1 &lt; Sheet2!L18, Sheet2!L14, Sheet2!L21)</f>
        <v xml:space="preserve"> </v>
      </c>
      <c r="E29" s="99"/>
      <c r="F29" s="59"/>
      <c r="G29" s="67"/>
      <c r="H29" s="58"/>
      <c r="I29" s="53" t="str">
        <f t="shared" ref="I29:I31" ca="1" si="1">IF(J29 = "W", "W", IF(J29 = "P", IF(G29&lt;&gt;"", "G", "R"), IF(G29 &lt;&gt; "", "G", "Y")))</f>
        <v>W</v>
      </c>
      <c r="J29" s="53" t="str">
        <f ca="1">IF($I$26 &gt; 1, IF(RIGHT(D29, 10) = "(povinné):", "P", "V"), "W")</f>
        <v>W</v>
      </c>
    </row>
    <row r="30" spans="2:10" ht="30.95" customHeight="1" x14ac:dyDescent="0.25">
      <c r="B30" s="57"/>
      <c r="C30" s="59"/>
      <c r="D30" s="98" t="str">
        <f ca="1">IF(2 &lt; Sheet2!L18, Sheet2!L15, Sheet2!L21)</f>
        <v xml:space="preserve"> </v>
      </c>
      <c r="E30" s="99"/>
      <c r="F30" s="59"/>
      <c r="G30" s="67"/>
      <c r="H30" s="58"/>
      <c r="I30" s="53" t="str">
        <f t="shared" ca="1" si="1"/>
        <v>W</v>
      </c>
      <c r="J30" s="53" t="str">
        <f ca="1">IF($I$26 &gt; 2, IF(RIGHT(D30, 10) = "(povinné):", "P", "V"), "W")</f>
        <v>W</v>
      </c>
    </row>
    <row r="31" spans="2:10" ht="30.95" customHeight="1" x14ac:dyDescent="0.25">
      <c r="B31" s="57"/>
      <c r="C31" s="59"/>
      <c r="D31" s="89" t="str">
        <f ca="1">IF(3 &lt; Sheet2!L18, Sheet2!L16, Sheet2!L21)</f>
        <v xml:space="preserve"> </v>
      </c>
      <c r="E31" s="90"/>
      <c r="F31" s="59"/>
      <c r="G31" s="71"/>
      <c r="H31" s="58"/>
      <c r="I31" s="53" t="str">
        <f t="shared" ca="1" si="1"/>
        <v>W</v>
      </c>
      <c r="J31" s="53" t="str">
        <f ca="1">IF($I$26 &gt; 3, IF(RIGHT(D31, 10) = "(povinné):", "P", "V"), "W")</f>
        <v>W</v>
      </c>
    </row>
    <row r="32" spans="2:10" s="64" customFormat="1" ht="3" customHeight="1" x14ac:dyDescent="0.25">
      <c r="B32" s="60"/>
      <c r="C32" s="65"/>
      <c r="D32" s="65"/>
      <c r="E32" s="65"/>
      <c r="F32" s="65"/>
      <c r="G32" s="65"/>
      <c r="H32" s="63"/>
    </row>
    <row r="33" spans="2:9" ht="30" customHeight="1" x14ac:dyDescent="0.25">
      <c r="B33" s="57"/>
      <c r="C33" s="59"/>
      <c r="D33" s="72">
        <v>1</v>
      </c>
      <c r="E33" s="87" t="str">
        <f>CONCATENATE("Tyto údaje slouží k identifikaci žadatele za účelem vyhledání osobních údajů zpracovávaných společností ", Společnost, " a za účelem zaslání odpovědi. Tyto údaje nebudou zpracovány k jinému účelu, než k výše uvedenému.")</f>
        <v>Tyto údaje slouží k identifikaci žadatele za účelem vyhledání osobních údajů zpracovávaných společností Severomoravské vodovody a kanalizace Ostrava a.s. a za účelem zaslání odpovědi. Tyto údaje nebudou zpracovány k jinému účelu, než k výše uvedenému.</v>
      </c>
      <c r="F33" s="87"/>
      <c r="G33" s="88"/>
      <c r="H33" s="58"/>
    </row>
    <row r="34" spans="2:9" s="64" customFormat="1" ht="3" customHeight="1" x14ac:dyDescent="0.25">
      <c r="B34" s="60"/>
      <c r="C34" s="65"/>
      <c r="D34" s="65"/>
      <c r="E34" s="65"/>
      <c r="F34" s="65"/>
      <c r="G34" s="65"/>
      <c r="H34" s="63"/>
    </row>
    <row r="35" spans="2:9" ht="60.75" customHeight="1" x14ac:dyDescent="0.25">
      <c r="B35" s="57"/>
      <c r="C35" s="59"/>
      <c r="D35" s="73"/>
      <c r="E35" s="80" t="s">
        <v>65</v>
      </c>
      <c r="F35" s="80"/>
      <c r="G35" s="81" t="s">
        <v>66</v>
      </c>
      <c r="H35" s="58"/>
      <c r="I35" s="53" t="str">
        <f>IF(Sheet2!D17 = 0, "", "W")</f>
        <v/>
      </c>
    </row>
    <row r="36" spans="2:9" s="64" customFormat="1" ht="3" customHeight="1" x14ac:dyDescent="0.25">
      <c r="B36" s="60"/>
      <c r="C36" s="65"/>
      <c r="D36" s="65"/>
      <c r="E36" s="65"/>
      <c r="F36" s="65"/>
      <c r="G36" s="65"/>
      <c r="H36" s="63"/>
    </row>
    <row r="37" spans="2:9" x14ac:dyDescent="0.25">
      <c r="B37" s="74"/>
      <c r="C37" s="75"/>
      <c r="D37" s="75"/>
      <c r="E37" s="75"/>
      <c r="F37" s="75"/>
      <c r="G37" s="75"/>
      <c r="H37" s="76"/>
    </row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hidden="1" x14ac:dyDescent="0.25"/>
    <row r="48" spans="2:9" hidden="1" x14ac:dyDescent="0.25"/>
    <row r="49" x14ac:dyDescent="0.25"/>
  </sheetData>
  <mergeCells count="20">
    <mergeCell ref="D17:E17"/>
    <mergeCell ref="C6:E6"/>
    <mergeCell ref="D13:E13"/>
    <mergeCell ref="D14:E14"/>
    <mergeCell ref="D15:E15"/>
    <mergeCell ref="E33:G33"/>
    <mergeCell ref="D31:E31"/>
    <mergeCell ref="D8:E8"/>
    <mergeCell ref="C4:G4"/>
    <mergeCell ref="D28:E28"/>
    <mergeCell ref="D29:E29"/>
    <mergeCell ref="D30:E30"/>
    <mergeCell ref="C10:G10"/>
    <mergeCell ref="C26:G26"/>
    <mergeCell ref="C20:G20"/>
    <mergeCell ref="D22:G22"/>
    <mergeCell ref="D23:G23"/>
    <mergeCell ref="D24:G24"/>
    <mergeCell ref="D18:E18"/>
    <mergeCell ref="D12:E12"/>
  </mergeCells>
  <conditionalFormatting sqref="D22:G22">
    <cfRule type="expression" dxfId="39" priority="37">
      <formula>$I$22="G"</formula>
    </cfRule>
    <cfRule type="expression" dxfId="38" priority="40">
      <formula>$I$22="Y"</formula>
    </cfRule>
  </conditionalFormatting>
  <conditionalFormatting sqref="D23:G23">
    <cfRule type="expression" dxfId="37" priority="36">
      <formula>$I$23="G"</formula>
    </cfRule>
    <cfRule type="expression" dxfId="36" priority="39">
      <formula>$I$23="Y"</formula>
    </cfRule>
  </conditionalFormatting>
  <conditionalFormatting sqref="D24:G24">
    <cfRule type="expression" dxfId="35" priority="35">
      <formula>$I$24="G"</formula>
    </cfRule>
    <cfRule type="expression" dxfId="34" priority="38">
      <formula>$I$24="Y"</formula>
    </cfRule>
  </conditionalFormatting>
  <conditionalFormatting sqref="G12">
    <cfRule type="expression" dxfId="33" priority="28">
      <formula>$I$12="R"</formula>
    </cfRule>
    <cfRule type="expression" dxfId="32" priority="34">
      <formula>$I$12="G"</formula>
    </cfRule>
  </conditionalFormatting>
  <conditionalFormatting sqref="G13">
    <cfRule type="expression" dxfId="31" priority="27">
      <formula>$I$13="R"</formula>
    </cfRule>
    <cfRule type="expression" dxfId="30" priority="33">
      <formula>$I$13="G"</formula>
    </cfRule>
  </conditionalFormatting>
  <conditionalFormatting sqref="G14">
    <cfRule type="expression" dxfId="29" priority="26">
      <formula>$I$14="R"</formula>
    </cfRule>
    <cfRule type="expression" dxfId="28" priority="32">
      <formula>$I$14="G"</formula>
    </cfRule>
  </conditionalFormatting>
  <conditionalFormatting sqref="G15">
    <cfRule type="expression" dxfId="27" priority="25">
      <formula>$I$15="R"</formula>
    </cfRule>
    <cfRule type="expression" dxfId="26" priority="31">
      <formula>$I$15="G"</formula>
    </cfRule>
  </conditionalFormatting>
  <conditionalFormatting sqref="G18">
    <cfRule type="expression" dxfId="25" priority="23">
      <formula>$I$18="Y"</formula>
    </cfRule>
    <cfRule type="expression" dxfId="24" priority="29">
      <formula>$I$18="G"</formula>
    </cfRule>
  </conditionalFormatting>
  <conditionalFormatting sqref="G8">
    <cfRule type="expression" dxfId="23" priority="21">
      <formula>$I$8="G"</formula>
    </cfRule>
    <cfRule type="expression" dxfId="22" priority="22">
      <formula>$I$8="R"</formula>
    </cfRule>
  </conditionalFormatting>
  <conditionalFormatting sqref="G28">
    <cfRule type="expression" dxfId="21" priority="12">
      <formula>$I$28="Y"</formula>
    </cfRule>
    <cfRule type="expression" dxfId="20" priority="16">
      <formula>$I$28="G"</formula>
    </cfRule>
    <cfRule type="expression" dxfId="19" priority="20">
      <formula>$I$28="R"</formula>
    </cfRule>
  </conditionalFormatting>
  <conditionalFormatting sqref="G29">
    <cfRule type="expression" dxfId="18" priority="11">
      <formula>$I$29="Y"</formula>
    </cfRule>
    <cfRule type="expression" dxfId="17" priority="15">
      <formula>$I$29="G"</formula>
    </cfRule>
    <cfRule type="expression" dxfId="16" priority="19">
      <formula>$I$29="R"</formula>
    </cfRule>
  </conditionalFormatting>
  <conditionalFormatting sqref="G30">
    <cfRule type="expression" dxfId="15" priority="10">
      <formula>$I$30="Y"</formula>
    </cfRule>
    <cfRule type="expression" dxfId="14" priority="14">
      <formula>$I$30="G"</formula>
    </cfRule>
    <cfRule type="expression" dxfId="13" priority="18">
      <formula>$I$30="R"</formula>
    </cfRule>
  </conditionalFormatting>
  <conditionalFormatting sqref="G31">
    <cfRule type="expression" dxfId="12" priority="9">
      <formula>$I$31="Y"</formula>
    </cfRule>
    <cfRule type="expression" dxfId="11" priority="13">
      <formula>$I$31="G"</formula>
    </cfRule>
    <cfRule type="expression" dxfId="10" priority="17">
      <formula>$I$31="R"</formula>
    </cfRule>
  </conditionalFormatting>
  <conditionalFormatting sqref="D31:E31">
    <cfRule type="expression" dxfId="9" priority="8">
      <formula>$I$31="W"</formula>
    </cfRule>
  </conditionalFormatting>
  <conditionalFormatting sqref="D30:E30">
    <cfRule type="expression" dxfId="8" priority="7">
      <formula>$I$30="W"</formula>
    </cfRule>
  </conditionalFormatting>
  <conditionalFormatting sqref="D29:E29">
    <cfRule type="expression" dxfId="7" priority="6">
      <formula>$I$29="W"</formula>
    </cfRule>
  </conditionalFormatting>
  <conditionalFormatting sqref="D28:E28">
    <cfRule type="expression" dxfId="6" priority="5">
      <formula>$I$28="W"</formula>
    </cfRule>
  </conditionalFormatting>
  <conditionalFormatting sqref="G16">
    <cfRule type="expression" dxfId="5" priority="24">
      <formula>$I$16="R"</formula>
    </cfRule>
    <cfRule type="expression" dxfId="4" priority="30">
      <formula>$I$16="G"</formula>
    </cfRule>
  </conditionalFormatting>
  <conditionalFormatting sqref="G17">
    <cfRule type="expression" dxfId="3" priority="2">
      <formula>$I$17="R"</formula>
    </cfRule>
    <cfRule type="expression" dxfId="2" priority="3">
      <formula>$I$17="G"</formula>
    </cfRule>
  </conditionalFormatting>
  <conditionalFormatting sqref="D35:G35">
    <cfRule type="expression" dxfId="1" priority="1">
      <formula>$I$35="W"</formula>
    </cfRule>
  </conditionalFormatting>
  <dataValidations count="3">
    <dataValidation type="list" allowBlank="1" showInputMessage="1" showErrorMessage="1" sqref="D24:G24">
      <formula1>Menu_3</formula1>
    </dataValidation>
    <dataValidation type="list" allowBlank="1" showInputMessage="1" showErrorMessage="1" sqref="D22:G22">
      <formula1>Menu_1</formula1>
    </dataValidation>
    <dataValidation type="list" allowBlank="1" showInputMessage="1" showErrorMessage="1" sqref="D23:G23">
      <formula1>Menu_2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&amp;LSM-29_F-01_v.02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A8E3A59-0D99-4A88-A153-C766BD3281D8}">
            <xm:f>Sheet2!$D$17=0</xm:f>
            <x14:dxf>
              <fill>
                <patternFill>
                  <bgColor theme="6" tint="0.59996337778862885"/>
                </patternFill>
              </fill>
            </x14:dxf>
          </x14:cfRule>
          <xm:sqref>C20:G20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Sheet2!$D$5:$D$10</xm:f>
          </x14:formula1>
          <xm:sqref>G8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3" sqref="A13"/>
    </sheetView>
  </sheetViews>
  <sheetFormatPr defaultRowHeight="15" x14ac:dyDescent="0.25"/>
  <cols>
    <col min="1" max="1" width="126.85546875" customWidth="1"/>
  </cols>
  <sheetData>
    <row r="1" spans="1:1" x14ac:dyDescent="0.25">
      <c r="A1" s="83" t="s">
        <v>67</v>
      </c>
    </row>
    <row r="2" spans="1:1" x14ac:dyDescent="0.25">
      <c r="A2" s="84" t="s">
        <v>75</v>
      </c>
    </row>
    <row r="3" spans="1:1" x14ac:dyDescent="0.25">
      <c r="A3" s="82" t="s">
        <v>71</v>
      </c>
    </row>
    <row r="4" spans="1:1" x14ac:dyDescent="0.25">
      <c r="A4" s="82" t="s">
        <v>72</v>
      </c>
    </row>
    <row r="5" spans="1:1" x14ac:dyDescent="0.25">
      <c r="A5" s="82" t="s">
        <v>73</v>
      </c>
    </row>
    <row r="6" spans="1:1" x14ac:dyDescent="0.25">
      <c r="A6" s="82" t="s">
        <v>74</v>
      </c>
    </row>
    <row r="7" spans="1:1" x14ac:dyDescent="0.25">
      <c r="A7" s="82"/>
    </row>
    <row r="8" spans="1:1" x14ac:dyDescent="0.25">
      <c r="A8" s="82" t="s">
        <v>68</v>
      </c>
    </row>
    <row r="9" spans="1:1" ht="30" x14ac:dyDescent="0.25">
      <c r="A9" s="82" t="s">
        <v>70</v>
      </c>
    </row>
    <row r="10" spans="1:1" x14ac:dyDescent="0.25">
      <c r="A10" s="82" t="s">
        <v>69</v>
      </c>
    </row>
    <row r="12" spans="1:1" x14ac:dyDescent="0.25">
      <c r="A12" s="82" t="s">
        <v>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4"/>
  <sheetViews>
    <sheetView zoomScale="80" zoomScaleNormal="80" workbookViewId="0">
      <selection activeCell="G23" sqref="G23"/>
    </sheetView>
  </sheetViews>
  <sheetFormatPr defaultColWidth="0" defaultRowHeight="15" zeroHeight="1" x14ac:dyDescent="0.25"/>
  <cols>
    <col min="1" max="2" width="9.140625" customWidth="1"/>
    <col min="3" max="3" width="4.42578125" customWidth="1"/>
    <col min="4" max="4" width="31.85546875" customWidth="1"/>
    <col min="5" max="5" width="28.42578125" customWidth="1"/>
    <col min="6" max="6" width="4.42578125" customWidth="1"/>
    <col min="7" max="7" width="9.140625" customWidth="1"/>
    <col min="8" max="8" width="74.42578125" customWidth="1"/>
    <col min="9" max="9" width="6.7109375" customWidth="1"/>
    <col min="10" max="10" width="9.85546875" customWidth="1"/>
    <col min="11" max="11" width="5.42578125" customWidth="1"/>
    <col min="12" max="12" width="63.140625" customWidth="1"/>
    <col min="13" max="13" width="10" style="26" customWidth="1"/>
    <col min="14" max="14" width="9" customWidth="1"/>
    <col min="15" max="15" width="3.85546875" customWidth="1"/>
    <col min="16" max="16" width="69" customWidth="1"/>
    <col min="17" max="17" width="64" customWidth="1"/>
    <col min="18" max="18" width="72.42578125" customWidth="1"/>
    <col min="19" max="19" width="81.7109375" customWidth="1"/>
    <col min="20" max="21" width="82.140625" customWidth="1"/>
    <col min="22" max="27" width="9.140625" customWidth="1"/>
    <col min="28" max="46" width="0" hidden="1" customWidth="1"/>
    <col min="47" max="16384" width="9.140625" hidden="1"/>
  </cols>
  <sheetData>
    <row r="1" spans="1:4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N2" s="26"/>
      <c r="O2" s="26"/>
      <c r="P2" s="5" t="s">
        <v>40</v>
      </c>
      <c r="Q2" s="26"/>
      <c r="R2" s="26"/>
      <c r="S2" s="26"/>
      <c r="T2" s="26"/>
      <c r="U2" s="5" t="s">
        <v>40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26"/>
      <c r="O3" s="26"/>
      <c r="P3" s="13">
        <f>IF(D17 = 1, IF(OR(formulář!D22 = Sheet2!L8, formulář!D23 = Sheet2!L8, formulář!D24 = Sheet2!L8) = TRUE, 1, 0), 0)</f>
        <v>0</v>
      </c>
      <c r="Q3" s="26"/>
      <c r="R3" s="26"/>
      <c r="S3" s="26"/>
      <c r="T3" s="26"/>
      <c r="U3" s="13">
        <f>IF(D17 = 6, IF(OR(formulář!D22 = Sheet2!L8, formulář!D23 = Sheet2!L8, formulář!D24 = Sheet2!L8) = TRUE, 1, 0), 0)</f>
        <v>0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x14ac:dyDescent="0.25">
      <c r="A4" s="26"/>
      <c r="B4" s="26"/>
      <c r="C4" s="26"/>
      <c r="D4" s="6" t="s">
        <v>8</v>
      </c>
      <c r="E4" s="3" t="s">
        <v>7</v>
      </c>
      <c r="F4" s="26"/>
      <c r="G4" s="26"/>
      <c r="H4" s="26"/>
      <c r="I4" s="26"/>
      <c r="J4" s="26"/>
      <c r="K4" s="26"/>
      <c r="L4" s="26"/>
      <c r="N4" s="35"/>
      <c r="O4" s="36"/>
      <c r="P4" s="1" t="s">
        <v>23</v>
      </c>
      <c r="Q4" s="1" t="s">
        <v>22</v>
      </c>
      <c r="R4" s="1" t="s">
        <v>21</v>
      </c>
      <c r="S4" s="1" t="s">
        <v>24</v>
      </c>
      <c r="T4" s="1" t="s">
        <v>29</v>
      </c>
      <c r="U4" s="1" t="s">
        <v>30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60.75" customHeight="1" x14ac:dyDescent="0.25">
      <c r="A5" s="26"/>
      <c r="B5" s="26"/>
      <c r="C5" s="37">
        <v>1</v>
      </c>
      <c r="D5" s="10" t="str">
        <f t="shared" ref="D5:D10" si="0">CONCATENATE(E5, " ", Společnost)</f>
        <v>omezení zpracování osobních údajů zpracovávaných společností Severomoravské vodovody a kanalizace Ostrava a.s.</v>
      </c>
      <c r="E5" s="7" t="s">
        <v>1</v>
      </c>
      <c r="F5" s="37">
        <v>1</v>
      </c>
      <c r="G5" s="26"/>
      <c r="H5" s="121" t="s">
        <v>55</v>
      </c>
      <c r="I5" s="121"/>
      <c r="J5" s="121"/>
      <c r="K5" s="128" t="s">
        <v>37</v>
      </c>
      <c r="L5" s="14" t="str">
        <f t="shared" ref="L5:L11" ca="1" si="1">IF($D$17 = 0, "", IF(INDIRECT(ADDRESS(ROW(P5), COLUMN(P5) + $D$17 - 1)) &lt;&gt; "", INDIRECT(ADDRESS(ROW(P5), COLUMN(P5) + $D$17 - 1)), ""))</f>
        <v/>
      </c>
      <c r="M5" s="34"/>
      <c r="N5" s="122" t="s">
        <v>18</v>
      </c>
      <c r="O5" s="122"/>
      <c r="P5" s="18" t="s">
        <v>19</v>
      </c>
      <c r="Q5" s="19" t="str">
        <f>CONCATENATE("V souladu s čl. 16 nařízení Evropského parlamentu a Rady EU 2016/679, obecné nařízení o ochraně osobních údajů, žádám tímto o opravu osobních údajů zpracovávaných společností ", Společnost, ".")</f>
        <v>V souladu s čl. 16 nařízení Evropského parlamentu a Rady EU 2016/679, obecné nařízení o ochraně osobních údajů, žádám tímto o opravu osobních údajů zpracovávaných společností Severomoravské vodovody a kanalizace Ostrava a.s..</v>
      </c>
      <c r="R5" s="19" t="str">
        <f>CONCATENATE("V souladu s čl. 20 nařízení Evropského parlamentu a Rady EU 2016/679, obecné nařízení o ochraně osobních údajů, žádám tímto o předání osobních údajů zpracovávaných společností ", Společnost, " ve strukturovaném, běžně používaném a strojově čitelném formátu.")</f>
        <v>V souladu s čl. 20 nařízení Evropského parlamentu a Rady EU 2016/679, obecné nařízení o ochraně osobních údajů, žádám tímto o předání osobních údajů zpracovávaných společností Severomoravské vodovody a kanalizace Ostrava a.s. ve strukturovaném, běžně používaném a strojově čitelném formátu.</v>
      </c>
      <c r="S5" s="19" t="s">
        <v>25</v>
      </c>
      <c r="T5" s="19" t="str">
        <f>CONCATENATE("V souladu s čl. 21 nařízení Evropského parlamentu a Rady EU 2016/679, obecné nařízení o ochraně osobních údajů, žádám tímto o ukončení zpracování osobních údajů společností  ", Společnost, ".")</f>
        <v>V souladu s čl. 21 nařízení Evropského parlamentu a Rady EU 2016/679, obecné nařízení o ochraně osobních údajů, žádám tímto o ukončení zpracování osobních údajů společností  Severomoravské vodovody a kanalizace Ostrava a.s..</v>
      </c>
      <c r="U5" s="7" t="str">
        <f>CONCATENATE("V souladu s čl. 17 nařízení Evropského parlamentu a Rady EU 2016/679, obecné nařízení o ochraně osobních údajů, žádám o výmaz osobních údajů zpracovávaných společností ", Společnost, " a to z důvodu že:")</f>
        <v>V souladu s čl. 17 nařízení Evropského parlamentu a Rady EU 2016/679, obecné nařízení o ochraně osobních údajů, žádám o výmaz osobních údajů zpracovávaných společností Severomoravské vodovody a kanalizace Ostrava a.s. a to z důvodu že: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60.75" customHeight="1" x14ac:dyDescent="0.25">
      <c r="A6" s="26"/>
      <c r="B6" s="26"/>
      <c r="C6" s="37">
        <v>2</v>
      </c>
      <c r="D6" s="11" t="str">
        <f t="shared" si="0"/>
        <v>opravu osobních údajů zpracovávaných společností Severomoravské vodovody a kanalizace Ostrava a.s.</v>
      </c>
      <c r="E6" s="8" t="s">
        <v>2</v>
      </c>
      <c r="F6" s="37">
        <v>2</v>
      </c>
      <c r="G6" s="26"/>
      <c r="H6" s="45" t="str">
        <f ca="1">L6</f>
        <v/>
      </c>
      <c r="I6" s="46" t="str">
        <f>"-"</f>
        <v>-</v>
      </c>
      <c r="J6" s="47">
        <f ca="1">IF($L$11 &gt; 0, 1, 0)</f>
        <v>1</v>
      </c>
      <c r="K6" s="129"/>
      <c r="L6" s="15" t="str">
        <f t="shared" ca="1" si="1"/>
        <v/>
      </c>
      <c r="M6" s="34"/>
      <c r="N6" s="126" t="s">
        <v>17</v>
      </c>
      <c r="O6" s="4">
        <v>1</v>
      </c>
      <c r="P6" s="20" t="str">
        <f>CONCATENATE("se domnívám, že zpracování mých osobních údajů prováděné společností ", Společnost, " je protiprávní.")</f>
        <v>se domnívám, že zpracování mých osobních údajů prováděné společností Severomoravské vodovody a kanalizace Ostrava a.s. je protiprávní.</v>
      </c>
      <c r="Q6" s="21"/>
      <c r="R6" s="21"/>
      <c r="S6" s="21" t="str">
        <f>CONCATENATE("Potvrzení, zda společnost ", Společnost, " zpracovává mé osobní údaje.")</f>
        <v>Potvrzení, zda společnost Severomoravské vodovody a kanalizace Ostrava a.s. zpracovává mé osobní údaje.</v>
      </c>
      <c r="T6" s="21"/>
      <c r="U6" s="8" t="s">
        <v>31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60.75" customHeight="1" x14ac:dyDescent="0.25">
      <c r="A7" s="26"/>
      <c r="B7" s="26"/>
      <c r="C7" s="37">
        <v>3</v>
      </c>
      <c r="D7" s="11" t="str">
        <f t="shared" si="0"/>
        <v>přenositelnost osobních údajů zpracovávaných společností Severomoravské vodovody a kanalizace Ostrava a.s.</v>
      </c>
      <c r="E7" s="8" t="s">
        <v>3</v>
      </c>
      <c r="F7" s="37">
        <v>3</v>
      </c>
      <c r="G7" s="26"/>
      <c r="H7" s="45" t="str">
        <f ca="1">L7</f>
        <v/>
      </c>
      <c r="I7" s="46" t="str">
        <f>"-"</f>
        <v>-</v>
      </c>
      <c r="J7" s="48">
        <f ca="1">IF($L$11 &gt; 1, 1, 0)</f>
        <v>1</v>
      </c>
      <c r="K7" s="129"/>
      <c r="L7" s="15" t="str">
        <f t="shared" ca="1" si="1"/>
        <v/>
      </c>
      <c r="M7" s="34"/>
      <c r="N7" s="126"/>
      <c r="O7" s="4">
        <v>2</v>
      </c>
      <c r="P7" s="20" t="s">
        <v>20</v>
      </c>
      <c r="Q7" s="21"/>
      <c r="R7" s="21"/>
      <c r="S7" s="21" t="s">
        <v>26</v>
      </c>
      <c r="T7" s="21"/>
      <c r="U7" s="8" t="s">
        <v>32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ht="60.75" customHeight="1" x14ac:dyDescent="0.25">
      <c r="A8" s="26"/>
      <c r="B8" s="26"/>
      <c r="C8" s="37">
        <v>4</v>
      </c>
      <c r="D8" s="11" t="str">
        <f t="shared" si="0"/>
        <v>přístup k osobním údajům zpracovávaným společností Severomoravské vodovody a kanalizace Ostrava a.s.</v>
      </c>
      <c r="E8" s="8" t="s">
        <v>4</v>
      </c>
      <c r="F8" s="37">
        <v>4</v>
      </c>
      <c r="G8" s="26"/>
      <c r="H8" s="45" t="str">
        <f ca="1">L8</f>
        <v/>
      </c>
      <c r="I8" s="46" t="str">
        <f>"-"</f>
        <v>-</v>
      </c>
      <c r="J8" s="47">
        <f ca="1">IF($L$11 &gt; 2, 1, 0)</f>
        <v>1</v>
      </c>
      <c r="K8" s="129"/>
      <c r="L8" s="15" t="str">
        <f t="shared" ca="1" si="1"/>
        <v/>
      </c>
      <c r="M8" s="34"/>
      <c r="N8" s="126"/>
      <c r="O8" s="4">
        <v>3</v>
      </c>
      <c r="P8" s="20" t="s">
        <v>39</v>
      </c>
      <c r="Q8" s="21"/>
      <c r="R8" s="21"/>
      <c r="S8" s="21" t="s">
        <v>27</v>
      </c>
      <c r="T8" s="21"/>
      <c r="U8" s="8" t="s">
        <v>39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ht="60.75" customHeight="1" x14ac:dyDescent="0.25">
      <c r="A9" s="26"/>
      <c r="B9" s="26"/>
      <c r="C9" s="37">
        <v>5</v>
      </c>
      <c r="D9" s="11" t="str">
        <f t="shared" si="0"/>
        <v>vznesení námitky proti zpracování osobních údajů zpracovávaných společností Severomoravské vodovody a kanalizace Ostrava a.s.</v>
      </c>
      <c r="E9" s="8" t="s">
        <v>5</v>
      </c>
      <c r="F9" s="37">
        <v>5</v>
      </c>
      <c r="G9" s="26"/>
      <c r="H9" s="45"/>
      <c r="I9" s="46"/>
      <c r="J9" s="47">
        <f ca="1">IF($L$11 &gt; 3, 1, 0)</f>
        <v>1</v>
      </c>
      <c r="K9" s="129"/>
      <c r="L9" s="15" t="str">
        <f t="shared" ca="1" si="1"/>
        <v/>
      </c>
      <c r="M9" s="34"/>
      <c r="N9" s="126"/>
      <c r="O9" s="4">
        <v>4</v>
      </c>
      <c r="P9" s="20"/>
      <c r="Q9" s="21"/>
      <c r="R9" s="21"/>
      <c r="S9" s="21"/>
      <c r="T9" s="21"/>
      <c r="U9" s="8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ht="60.75" customHeight="1" x14ac:dyDescent="0.25">
      <c r="A10" s="26"/>
      <c r="B10" s="26"/>
      <c r="C10" s="37">
        <v>6</v>
      </c>
      <c r="D10" s="12" t="str">
        <f t="shared" si="0"/>
        <v>výmaz osobních údajů zpracovávaných společností Severomoravské vodovody a kanalizace Ostrava a.s.</v>
      </c>
      <c r="E10" s="9" t="s">
        <v>6</v>
      </c>
      <c r="F10" s="37">
        <v>6</v>
      </c>
      <c r="G10" s="26"/>
      <c r="H10" s="45"/>
      <c r="I10" s="46"/>
      <c r="J10" s="47">
        <f ca="1">IF($L$11 &gt; 4, 1, 0)</f>
        <v>1</v>
      </c>
      <c r="K10" s="130"/>
      <c r="L10" s="16" t="str">
        <f t="shared" ca="1" si="1"/>
        <v/>
      </c>
      <c r="M10" s="34"/>
      <c r="N10" s="126"/>
      <c r="O10" s="4">
        <v>5</v>
      </c>
      <c r="P10" s="22"/>
      <c r="Q10" s="23"/>
      <c r="R10" s="23"/>
      <c r="S10" s="23"/>
      <c r="T10" s="23"/>
      <c r="U10" s="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ht="15" customHeight="1" x14ac:dyDescent="0.25">
      <c r="A11" s="26"/>
      <c r="B11" s="26"/>
      <c r="C11" s="32"/>
      <c r="D11" s="27"/>
      <c r="E11" s="27"/>
      <c r="F11" s="33"/>
      <c r="G11" s="26"/>
      <c r="H11" s="26"/>
      <c r="I11" s="26"/>
      <c r="J11" s="26"/>
      <c r="K11" s="4" t="s">
        <v>42</v>
      </c>
      <c r="L11" s="17" t="str">
        <f t="shared" ca="1" si="1"/>
        <v/>
      </c>
      <c r="M11" s="34"/>
      <c r="N11" s="131" t="s">
        <v>41</v>
      </c>
      <c r="O11" s="132"/>
      <c r="P11" s="17">
        <v>3</v>
      </c>
      <c r="Q11" s="17">
        <v>0</v>
      </c>
      <c r="R11" s="17">
        <v>0</v>
      </c>
      <c r="S11" s="17">
        <v>3</v>
      </c>
      <c r="T11" s="17">
        <v>0</v>
      </c>
      <c r="U11" s="17">
        <v>3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6" customFormat="1" x14ac:dyDescent="0.25"/>
    <row r="13" spans="1:46" ht="36" customHeight="1" x14ac:dyDescent="0.25">
      <c r="A13" s="26"/>
      <c r="B13" s="26"/>
      <c r="C13" s="26"/>
      <c r="D13" s="26"/>
      <c r="E13" s="26"/>
      <c r="F13" s="26"/>
      <c r="G13" s="26"/>
      <c r="H13" s="26"/>
      <c r="I13" s="28"/>
      <c r="J13" s="29"/>
      <c r="K13" s="123" t="s">
        <v>38</v>
      </c>
      <c r="L13" s="14" t="str">
        <f ca="1">IF($D$17 = 0, "", IF(INDIRECT(ADDRESS(ROW(P13), COLUMN(P13) + $D$17 - 1)) &lt;&gt; "", INDIRECT(ADDRESS(ROW(P13), COLUMN(P13) + $D$17 - 1)), ""))</f>
        <v/>
      </c>
      <c r="M13" s="27"/>
      <c r="N13" s="127" t="s">
        <v>28</v>
      </c>
      <c r="O13" s="4">
        <v>1</v>
      </c>
      <c r="P13" s="18" t="str">
        <f>IF(P3 = 1, "Jaké máte jiné/další důvody k podání této žádosti? (povinné):", "Kategorie osobních údajů, kterých se má omezení zpracování týkat (volitelné):")</f>
        <v>Kategorie osobních údajů, kterých se má omezení zpracování týkat (volitelné):</v>
      </c>
      <c r="Q13" s="19" t="s">
        <v>36</v>
      </c>
      <c r="R13" s="19" t="s">
        <v>58</v>
      </c>
      <c r="S13" s="19" t="s">
        <v>45</v>
      </c>
      <c r="T13" s="19" t="s">
        <v>35</v>
      </c>
      <c r="U13" s="7" t="str">
        <f>IF(U3 = 1, "Jaké máte jiné/další důvody k podání této žádosti? (povinné):", "Kategorie osobních údajů, kterých se má výmaz týkat (volitelné):")</f>
        <v>Kategorie osobních údajů, kterých se má výmaz týkat (volitelné):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36" customHeight="1" x14ac:dyDescent="0.25">
      <c r="A14" s="26"/>
      <c r="B14" s="26"/>
      <c r="C14" s="26"/>
      <c r="D14" s="26"/>
      <c r="E14" s="26"/>
      <c r="F14" s="26"/>
      <c r="G14" s="26"/>
      <c r="H14" s="26"/>
      <c r="I14" s="28"/>
      <c r="J14" s="29"/>
      <c r="K14" s="124"/>
      <c r="L14" s="15" t="str">
        <f ca="1">IF($D$17 = 0, "", IF(INDIRECT(ADDRESS(ROW(P14), COLUMN(P14) + $D$17 - 1)) &lt;&gt; "", INDIRECT(ADDRESS(ROW(P14), COLUMN(P14) + $D$17 - 1)), ""))</f>
        <v/>
      </c>
      <c r="M14" s="27"/>
      <c r="N14" s="127"/>
      <c r="O14" s="4">
        <v>2</v>
      </c>
      <c r="P14" s="20" t="str">
        <f>IF(P3 = 1, "Kategorie osobních údajů, kterých se má omezení zpracování týkat (volitelné):", "Případné další informace související s žádostí (volitelné):")</f>
        <v>Případné další informace související s žádostí (volitelné):</v>
      </c>
      <c r="Q14" s="21" t="s">
        <v>33</v>
      </c>
      <c r="R14" s="21" t="s">
        <v>59</v>
      </c>
      <c r="S14" s="21" t="s">
        <v>33</v>
      </c>
      <c r="T14" s="21" t="s">
        <v>33</v>
      </c>
      <c r="U14" s="8" t="str">
        <f>IF(U3 = 1, "Kategorie osobních údajů, kterých se má výmaz týkat (volitelné):", "Případné další informace související s žádostí (volitelné):")</f>
        <v>Případné další informace související s žádostí (volitelné):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ht="36" customHeight="1" x14ac:dyDescent="0.25">
      <c r="A15" s="26"/>
      <c r="B15" s="26"/>
      <c r="C15" s="26"/>
      <c r="D15" s="26"/>
      <c r="E15" s="26"/>
      <c r="F15" s="26"/>
      <c r="G15" s="26"/>
      <c r="H15" s="26"/>
      <c r="I15" s="28"/>
      <c r="J15" s="29"/>
      <c r="K15" s="124"/>
      <c r="L15" s="15" t="str">
        <f ca="1">IF($D$17 = 0, "", IF(INDIRECT(ADDRESS(ROW(P15), COLUMN(P15) + $D$17 - 1)) &lt;&gt; "", INDIRECT(ADDRESS(ROW(P15), COLUMN(P15) + $D$17 - 1)), ""))</f>
        <v/>
      </c>
      <c r="M15" s="27"/>
      <c r="N15" s="127"/>
      <c r="O15" s="4">
        <v>3</v>
      </c>
      <c r="P15" s="20" t="str">
        <f>IF(P3 = 1, "Případné další informace související s žádostí (volitelné):", "")</f>
        <v/>
      </c>
      <c r="Q15" s="21"/>
      <c r="R15" s="21" t="s">
        <v>34</v>
      </c>
      <c r="S15" s="21"/>
      <c r="T15" s="21"/>
      <c r="U15" s="8" t="str">
        <f>IF(U3 = 1,  "Případné další informace související s žádostí (volitelné):", "")</f>
        <v/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36" customHeight="1" x14ac:dyDescent="0.25">
      <c r="A16" s="26"/>
      <c r="B16" s="26"/>
      <c r="C16" s="26"/>
      <c r="D16" s="25" t="s">
        <v>9</v>
      </c>
      <c r="E16" s="26"/>
      <c r="F16" s="26"/>
      <c r="G16" s="26"/>
      <c r="H16" s="44" t="s">
        <v>57</v>
      </c>
      <c r="I16" s="28"/>
      <c r="J16" s="29"/>
      <c r="K16" s="124"/>
      <c r="L16" s="15" t="str">
        <f ca="1">IF($D$17 = 0, "", IF(INDIRECT(ADDRESS(ROW(P16), COLUMN(P16) + $D$17 - 1)) &lt;&gt; "", INDIRECT(ADDRESS(ROW(P16), COLUMN(P16) + $D$17 - 1)), ""))</f>
        <v/>
      </c>
      <c r="M16" s="27"/>
      <c r="N16" s="127"/>
      <c r="O16" s="4">
        <v>4</v>
      </c>
      <c r="P16" s="20"/>
      <c r="Q16" s="21"/>
      <c r="R16" s="21" t="s">
        <v>33</v>
      </c>
      <c r="S16" s="21"/>
      <c r="T16" s="21"/>
      <c r="U16" s="8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36" customHeight="1" x14ac:dyDescent="0.25">
      <c r="A17" s="26"/>
      <c r="B17" s="26"/>
      <c r="C17" s="26"/>
      <c r="D17" s="38">
        <f>IF(formulář!G8 = "", 0, VLOOKUP(formulář!G8, Sheet2!D5:F10, 3, FALSE))</f>
        <v>0</v>
      </c>
      <c r="E17" s="26"/>
      <c r="F17" s="26"/>
      <c r="G17" s="26"/>
      <c r="H17" s="50">
        <v>43412.608796296299</v>
      </c>
      <c r="I17" s="28"/>
      <c r="J17" s="49"/>
      <c r="K17" s="125"/>
      <c r="L17" s="16" t="str">
        <f ca="1">IF($D$17 = 0, "", IF(INDIRECT(ADDRESS(ROW(P17), COLUMN(P17) + $D$17 - 1)) &lt;&gt; "", INDIRECT(ADDRESS(ROW(P17), COLUMN(P17) + $D$17 - 1)), ""))</f>
        <v/>
      </c>
      <c r="M17" s="27"/>
      <c r="N17" s="127"/>
      <c r="O17" s="4">
        <v>5</v>
      </c>
      <c r="P17" s="22"/>
      <c r="Q17" s="23"/>
      <c r="R17" s="23"/>
      <c r="S17" s="23"/>
      <c r="T17" s="23"/>
      <c r="U17" s="9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ht="15" customHeight="1" x14ac:dyDescent="0.25">
      <c r="A18" s="26"/>
      <c r="B18" s="26"/>
      <c r="C18" s="26"/>
      <c r="D18" s="26"/>
      <c r="E18" s="26"/>
      <c r="F18" s="26"/>
      <c r="G18" s="26"/>
      <c r="H18" s="26"/>
      <c r="I18" s="30"/>
      <c r="J18" s="31"/>
      <c r="K18" s="4" t="s">
        <v>42</v>
      </c>
      <c r="L18" s="17">
        <f ca="1">IF($D$17 = 0, 0, IF(INDIRECT(ADDRESS(ROW(P18), COLUMN(P18) + $D$17 - 1)) &lt;&gt; "", INDIRECT(ADDRESS(ROW(P18), COLUMN(P18) + $D$17 - 1)), ""))</f>
        <v>0</v>
      </c>
      <c r="N18" s="122" t="s">
        <v>41</v>
      </c>
      <c r="O18" s="122"/>
      <c r="P18" s="24">
        <f>IF(P3 = 1, 3, 2)</f>
        <v>2</v>
      </c>
      <c r="Q18" s="13">
        <v>2</v>
      </c>
      <c r="R18" s="13">
        <v>4</v>
      </c>
      <c r="S18" s="13">
        <v>2</v>
      </c>
      <c r="T18" s="13">
        <v>2</v>
      </c>
      <c r="U18" s="13">
        <f>IF(U3 = 1, 3, 2)</f>
        <v>2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ht="141.7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39" t="s">
        <v>46</v>
      </c>
      <c r="L20" s="17" t="str">
        <f ca="1">IF($D$17 = 0, "", IF(INDIRECT(ADDRESS(ROW(P20), COLUMN(P20) + $D$17 - 1)) &lt;&gt; "", INDIRECT(ADDRESS(ROW(P20), COLUMN(P20) + $D$17 - 1)), ""))</f>
        <v/>
      </c>
      <c r="N20" s="115" t="s">
        <v>47</v>
      </c>
      <c r="O20" s="116"/>
      <c r="P20" s="40" t="str">
        <f t="shared" ref="P20:U20" si="2">CONCATENATE(P21, Společnost, P22)</f>
        <v>Uvedená žádost je vzorovou obecnou žádostí o omezení zpracování osobních údajů ve smyslu čl. 12 a 18 nařízení Evropského parlamentu a Rady EU 2016/679, obecné nařízení o ochraně osobních údajů. Tuto žádost je vhodné upravit vždy pro konkrétní účely a situace, ve kterých má subjektům údajů sloužit k uplatnění jejich práv. Tento dokument je určen výhradně pro potřeby společnosti Severomoravské vodovody a kanalizace Ostrava a.s. (dále jen „klient“). Jeho obsah je důvěrný a právní poradenství v tomto dokumentu je chráněno jako komunikace mezi advokátem a klientem.</v>
      </c>
      <c r="Q20" s="40" t="str">
        <f t="shared" si="2"/>
        <v>Uvedená žádost je vzorovou obecnou žádostí o opravu ve smyslu čl. 12 a 16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Severomoravské vodovody a kanalizace Ostrava a.s. (dále jen „klient“). Jeho obsah je důvěrný a právní poradenství v tomto dokumentu je chráněno jako komunikace mezi advokátem a klientem.</v>
      </c>
      <c r="R20" s="40" t="str">
        <f t="shared" si="2"/>
        <v>Uvedená žádost je vzorovou obecnou žádostí o přenositelnost osobních údajů ve smyslu čl. 12 a 20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Severomoravské vodovody a kanalizace Ostrava a.s. (dále jen „klient“). Jeho obsah je důvěrný a právní poradenství v tomto dokumentu je chráněno jako komunikace mezi advokátem a klientem.</v>
      </c>
      <c r="S20" s="40" t="str">
        <f t="shared" si="2"/>
        <v>Uvedená žádost je vzorovou obecnou žádostí o přístup ve smyslu čl. 12 a 15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Severomoravské vodovody a kanalizace Ostrava a.s. (dále jen „klient“). Jeho obsah je důvěrný a právní poradenství v tomto dokumentu je chráněno jako komunikace mezi advokátem a klientem.</v>
      </c>
      <c r="T20" s="40" t="str">
        <f t="shared" si="2"/>
        <v>Uvedená žádost je vzorovou obecnou žádostí ke vznesení námitek ve smyslu čl. 12 a 21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Severomoravské vodovody a kanalizace Ostrava a.s. (dále jen „klient“). Jeho obsah je důvěrný a právní poradenství v tomto dokumentu je chráněno jako komunikace mezi advokátem a klientem.</v>
      </c>
      <c r="U20" s="40" t="str">
        <f t="shared" si="2"/>
        <v>Uvedená žádost je vzorovou obecnou žádostí o výmaz ve smyslu čl. 12 a 17 nařízení Evropského parlamentu a Rady EU 2016/679, obecné nařízení o ochraně osobních údajů. Tuto žádost je vhodné upravit vždy pro konkrétní účely a situace, ve kterých má subjektům údajů sloužit k uplatnění jejich práv. Tento dokument je určen výhradně pro potřeby společnosti Severomoravské vodovody a kanalizace Ostrava a.s. (dále jen „klient“). Jeho obsah je důvěrný a právní poradenství v tomto dokumentu je chráněno jako komunikace mezi advokátem a klientem.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ht="102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 t="s">
        <v>43</v>
      </c>
      <c r="N21" s="117"/>
      <c r="O21" s="118"/>
      <c r="P21" s="18" t="s">
        <v>48</v>
      </c>
      <c r="Q21" s="19" t="s">
        <v>50</v>
      </c>
      <c r="R21" s="19" t="s">
        <v>51</v>
      </c>
      <c r="S21" s="19" t="s">
        <v>52</v>
      </c>
      <c r="T21" s="19" t="s">
        <v>53</v>
      </c>
      <c r="U21" s="7" t="s">
        <v>54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ht="70.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117"/>
      <c r="O22" s="118"/>
      <c r="P22" s="20" t="s">
        <v>49</v>
      </c>
      <c r="Q22" s="21" t="s">
        <v>49</v>
      </c>
      <c r="R22" s="21" t="s">
        <v>49</v>
      </c>
      <c r="S22" s="21" t="s">
        <v>49</v>
      </c>
      <c r="T22" s="21" t="s">
        <v>49</v>
      </c>
      <c r="U22" s="8" t="s">
        <v>49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ht="70.5" customHeight="1" x14ac:dyDescent="0.25">
      <c r="A23" s="26"/>
      <c r="B23" s="26"/>
      <c r="C23" s="26"/>
      <c r="E23" s="26"/>
      <c r="F23" s="26"/>
      <c r="G23" s="26"/>
      <c r="H23" s="26"/>
      <c r="I23" s="26"/>
      <c r="J23" s="26"/>
      <c r="K23" s="26"/>
      <c r="L23" s="26"/>
      <c r="N23" s="119"/>
      <c r="O23" s="120"/>
      <c r="P23" s="41"/>
      <c r="Q23" s="42"/>
      <c r="R23" s="42"/>
      <c r="S23" s="42"/>
      <c r="T23" s="42"/>
      <c r="U23" s="43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ht="30.75" customHeight="1" x14ac:dyDescent="0.25">
      <c r="A24" s="26"/>
      <c r="B24" s="26"/>
      <c r="C24" s="26"/>
      <c r="D24" t="s">
        <v>61</v>
      </c>
      <c r="E24" s="26"/>
      <c r="F24" s="26"/>
      <c r="G24" s="26"/>
      <c r="H24" s="26"/>
      <c r="I24" s="26"/>
      <c r="J24" s="26"/>
      <c r="K24" s="26"/>
      <c r="L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N34" s="26"/>
      <c r="O34" s="26"/>
      <c r="P34" s="26"/>
      <c r="Q34" s="26"/>
      <c r="R34" s="26"/>
      <c r="S34" s="26"/>
      <c r="T34" s="26"/>
      <c r="U34" s="26"/>
    </row>
    <row r="35" spans="1:46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N35" s="26"/>
      <c r="O35" s="26"/>
      <c r="P35" s="26"/>
      <c r="Q35" s="26"/>
      <c r="R35" s="26"/>
      <c r="S35" s="26"/>
      <c r="T35" s="26"/>
      <c r="U35" s="26"/>
    </row>
    <row r="36" spans="1:46" hidden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N36" s="26"/>
      <c r="O36" s="26"/>
      <c r="P36" s="26"/>
      <c r="Q36" s="26"/>
      <c r="R36" s="26"/>
      <c r="S36" s="26"/>
      <c r="T36" s="26"/>
      <c r="U36" s="26"/>
    </row>
    <row r="37" spans="1:46" hidden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N37" s="26"/>
      <c r="O37" s="26"/>
      <c r="P37" s="26"/>
      <c r="Q37" s="26"/>
      <c r="R37" s="26"/>
      <c r="S37" s="26"/>
      <c r="T37" s="26"/>
      <c r="U37" s="26"/>
    </row>
    <row r="38" spans="1:46" hidden="1" x14ac:dyDescent="0.25">
      <c r="G38" s="26"/>
      <c r="H38" s="26"/>
      <c r="I38" s="26"/>
      <c r="J38" s="26"/>
      <c r="K38" s="26"/>
      <c r="L38" s="26"/>
      <c r="N38" s="26"/>
      <c r="O38" s="26"/>
      <c r="P38" s="26"/>
      <c r="Q38" s="26"/>
      <c r="R38" s="26"/>
      <c r="S38" s="26"/>
      <c r="T38" s="26"/>
      <c r="U38" s="26"/>
    </row>
    <row r="39" spans="1:46" hidden="1" x14ac:dyDescent="0.25"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</row>
    <row r="40" spans="1:46" hidden="1" x14ac:dyDescent="0.25">
      <c r="G40" s="26"/>
      <c r="H40" s="26"/>
      <c r="I40" s="26"/>
      <c r="J40" s="26"/>
      <c r="K40" s="26"/>
      <c r="L40" s="26"/>
      <c r="N40" s="26"/>
      <c r="O40" s="26"/>
      <c r="P40" s="26"/>
      <c r="Q40" s="26"/>
      <c r="R40" s="26"/>
      <c r="S40" s="26"/>
      <c r="T40" s="26"/>
      <c r="U40" s="26"/>
    </row>
    <row r="41" spans="1:46" hidden="1" x14ac:dyDescent="0.25">
      <c r="G41" s="26"/>
      <c r="H41" s="26"/>
      <c r="I41" s="26"/>
      <c r="J41" s="26"/>
      <c r="K41" s="26"/>
      <c r="L41" s="26"/>
      <c r="N41" s="26"/>
      <c r="O41" s="26"/>
      <c r="P41" s="26"/>
      <c r="Q41" s="26"/>
      <c r="R41" s="26"/>
      <c r="S41" s="26"/>
      <c r="T41" s="26"/>
      <c r="U41" s="26"/>
    </row>
    <row r="42" spans="1:46" hidden="1" x14ac:dyDescent="0.25">
      <c r="G42" s="26"/>
      <c r="H42" s="26"/>
      <c r="I42" s="26"/>
      <c r="J42" s="26"/>
      <c r="K42" s="26"/>
      <c r="L42" s="26"/>
      <c r="N42" s="26"/>
      <c r="O42" s="26"/>
      <c r="P42" s="26"/>
      <c r="Q42" s="26"/>
      <c r="R42" s="26"/>
      <c r="S42" s="26"/>
      <c r="T42" s="26"/>
      <c r="U42" s="26"/>
    </row>
    <row r="43" spans="1:46" hidden="1" x14ac:dyDescent="0.25">
      <c r="G43" s="26"/>
      <c r="H43" s="26"/>
      <c r="I43" s="26"/>
      <c r="J43" s="26"/>
      <c r="K43" s="26"/>
      <c r="L43" s="26"/>
      <c r="N43" s="26"/>
      <c r="O43" s="26"/>
      <c r="P43" s="26"/>
      <c r="Q43" s="26"/>
      <c r="R43" s="26"/>
      <c r="S43" s="26"/>
      <c r="T43" s="26"/>
      <c r="U43" s="26"/>
    </row>
    <row r="44" spans="1:46" hidden="1" x14ac:dyDescent="0.25">
      <c r="G44" s="26"/>
      <c r="H44" s="26"/>
      <c r="I44" s="26"/>
      <c r="J44" s="26"/>
      <c r="K44" s="26"/>
      <c r="L44" s="26"/>
      <c r="N44" s="26"/>
      <c r="O44" s="26"/>
      <c r="P44" s="26"/>
      <c r="Q44" s="26"/>
      <c r="R44" s="26"/>
      <c r="S44" s="26"/>
      <c r="T44" s="26"/>
      <c r="U44" s="26"/>
    </row>
  </sheetData>
  <mergeCells count="9">
    <mergeCell ref="N20:O23"/>
    <mergeCell ref="H5:J5"/>
    <mergeCell ref="N18:O18"/>
    <mergeCell ref="K13:K17"/>
    <mergeCell ref="N5:O5"/>
    <mergeCell ref="N6:N10"/>
    <mergeCell ref="N13:N17"/>
    <mergeCell ref="K5:K10"/>
    <mergeCell ref="N11: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název společnosti</vt:lpstr>
      <vt:lpstr>formulář</vt:lpstr>
      <vt:lpstr>Pokyny</vt:lpstr>
      <vt:lpstr>Sheet2</vt:lpstr>
      <vt:lpstr>Disclaimer</vt:lpstr>
      <vt:lpstr>Společnost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2018-11-09T08:12:40Z</dcterms:created>
  <dcterms:modified xsi:type="dcterms:W3CDTF">2021-05-19T08:17:58Z</dcterms:modified>
</cp:coreProperties>
</file>